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gk_mandal\Downloads\TN 5.45 lakhs\"/>
    </mc:Choice>
  </mc:AlternateContent>
  <bookViews>
    <workbookView xWindow="0" yWindow="0" windowWidth="28800" windowHeight="11535" activeTab="2"/>
  </bookViews>
  <sheets>
    <sheet name="Summary Sheet" sheetId="1" r:id="rId1"/>
    <sheet name="Meter Rent" sheetId="2" r:id="rId2"/>
    <sheet name="Manpower Cost" sheetId="4" r:id="rId3"/>
  </sheets>
  <calcPr calcId="152511"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2" l="1"/>
  <c r="F8" i="2" l="1"/>
  <c r="H8" i="2" s="1"/>
  <c r="F7" i="2"/>
  <c r="H7" i="2" s="1"/>
  <c r="G6" i="4" l="1"/>
  <c r="F12" i="4"/>
  <c r="G12" i="4" s="1"/>
  <c r="F11" i="4"/>
  <c r="G11" i="4" s="1"/>
  <c r="F10" i="4"/>
  <c r="G10" i="4" s="1"/>
  <c r="F9" i="4"/>
  <c r="G9" i="4" s="1"/>
  <c r="F8" i="4"/>
  <c r="G8" i="4" s="1"/>
  <c r="F7" i="4"/>
  <c r="G7" i="4" s="1"/>
  <c r="F6" i="4"/>
  <c r="F5" i="4"/>
  <c r="G5" i="4" s="1"/>
  <c r="F4" i="4"/>
  <c r="G4" i="4" s="1"/>
  <c r="G13" i="4" l="1"/>
  <c r="C7" i="1" s="1"/>
  <c r="H9" i="2"/>
  <c r="C6" i="1" s="1"/>
  <c r="C8" i="1" s="1"/>
</calcChain>
</file>

<file path=xl/sharedStrings.xml><?xml version="1.0" encoding="utf-8"?>
<sst xmlns="http://schemas.openxmlformats.org/spreadsheetml/2006/main" count="43" uniqueCount="41">
  <si>
    <t>Total</t>
  </si>
  <si>
    <t>S. No</t>
  </si>
  <si>
    <t>Item Description 
(A)</t>
  </si>
  <si>
    <t>S. No.</t>
  </si>
  <si>
    <t>Description 
(A)</t>
  </si>
  <si>
    <t>Architecture Specialists (Experience- 10+ years)</t>
  </si>
  <si>
    <t>Security Specialists (Experience- 10+ years)</t>
  </si>
  <si>
    <t>Integration Specialists (Experience- 10+ years)</t>
  </si>
  <si>
    <t>Data Base Developer- Sr. (Experience- 5+ years)</t>
  </si>
  <si>
    <t>Web/ Mobile Application Developer- Sr. (Experience- 5+ years)</t>
  </si>
  <si>
    <t>Core Application Developer- Sr. (Experience- 5+ years)</t>
  </si>
  <si>
    <t>Data Base Developer- Jr. (Experience- Less than 5 years)</t>
  </si>
  <si>
    <t>Web/ Mobile Application Developer- Jr. (Experience- Less than 5 years)</t>
  </si>
  <si>
    <t>Core Application Developer- Jr. (Experience- Less than 5 years)</t>
  </si>
  <si>
    <t>Total Quoted Price</t>
  </si>
  <si>
    <t>Manpower Cost with respect to new requirement for Software Component</t>
  </si>
  <si>
    <t>Description of Scope</t>
  </si>
  <si>
    <t>Quantity in Nos. (B)</t>
  </si>
  <si>
    <t>AMISP Service Charge
(in INR/ month/ meter) (E = C x (1+D%)</t>
  </si>
  <si>
    <t>Meter Rent</t>
  </si>
  <si>
    <r>
      <t xml:space="preserve">Rate per Unit including all taxes and duties other than GST (in INR/ month/ meter) (C )
</t>
    </r>
    <r>
      <rPr>
        <b/>
        <sz val="9"/>
        <color rgb="FF00B050"/>
        <rFont val="Arial"/>
        <family val="2"/>
      </rPr>
      <t>(To be filled by Bidder)</t>
    </r>
  </si>
  <si>
    <r>
      <t xml:space="preserve">GST
applicable in
% (D) 
</t>
    </r>
    <r>
      <rPr>
        <b/>
        <sz val="9"/>
        <color rgb="FF00B050"/>
        <rFont val="Arial"/>
        <family val="2"/>
      </rPr>
      <t>(To be filled by Bidder)</t>
    </r>
  </si>
  <si>
    <t>Table 1 - Meter Rent</t>
  </si>
  <si>
    <t>Meters (each with related hardware, software and equipment)</t>
  </si>
  <si>
    <t>Summary of Total Quoted Price</t>
  </si>
  <si>
    <t>Total Manpower Cost (in INR)
(F = ExB)</t>
  </si>
  <si>
    <t>Price Quoted (in INR)</t>
  </si>
  <si>
    <t>Total Estimated Man-Month
(B)</t>
  </si>
  <si>
    <t>Man-Month Cost inclusive of GST (in INR) 
(E = C x (1+D%))</t>
  </si>
  <si>
    <t>Table 1 - Quoted Meter Rent</t>
  </si>
  <si>
    <t>Note: 
Estimated Man-Month mentioned in the above table is only for evaluation purpose. The actual payment to be made to AMISP would be based on the actual manpower deployment and man-month on pro-rata basis as per the new Software requirement. However, bidder has to quote Manpower Cost by considering the fact that manpower may be required for the entire period of the contract.</t>
  </si>
  <si>
    <t>Total cost for each category of meter (in INR)
(G = B x
(E X 93 months
+F))</t>
  </si>
  <si>
    <r>
      <t xml:space="preserve">Man-Month Rate including all taxes and duties other than GST (in INR) (C ) 
</t>
    </r>
    <r>
      <rPr>
        <b/>
        <sz val="9"/>
        <color rgb="FF00B050"/>
        <rFont val="Arial"/>
        <family val="2"/>
      </rPr>
      <t>(To be filled by Bidder)</t>
    </r>
  </si>
  <si>
    <r>
      <t xml:space="preserve">GST applicable in % (D) 
</t>
    </r>
    <r>
      <rPr>
        <b/>
        <sz val="9"/>
        <color rgb="FF00B050"/>
        <rFont val="Arial"/>
        <family val="2"/>
      </rPr>
      <t>(To be filled by Bidder)</t>
    </r>
  </si>
  <si>
    <t>Single Phase Whole Current Smart Meter 5-30A, 240V P-N (with Net Metering) – Consumer Meters, Back-end IT Infra with associated works and requisite no. of polycarbonate seal</t>
  </si>
  <si>
    <t>*Lumpsum amount shall be regulated as per RDSS Guidelines. In case the price discovered in the Bid is less than Rs. 6000 per meter over the project life, the Utility shall be eligible for GBS of 15% of the discovered cost only. In such a case, the Utility will pay the differential amount to PFCCL to meet the minimum lumpsum payment requirement as provided in the Request for Financial Proposal which shall in turn be passed on to AMISP</t>
  </si>
  <si>
    <t>*Lumpsum payment per Unit (in INR/ meter) (F)</t>
  </si>
  <si>
    <t xml:space="preserve">Three Phase Whole Current Smart Meter 10-60A/ 20-100A, 3x240V P-N (with Net Metering) - Consumer Meter and Back-end IT Infra with associated works and requisite no. of polycarbonate seal </t>
  </si>
  <si>
    <t>Note: The cost under above Table are inclusive of supply, erection/ installation, setting up of the complete communication network &amp; integration of items with existing system along with related hardware, software &amp; equipment after successful completion of Field Installation and Integration Test (FIIT) as well as carrying out FMS activities as per Request for Financial Proposal and any other activity for successful completion of the contract. The cost is also inclusive of all line items mentioned in Table 1 of Annex-C of the Request for Financial Proposal document.</t>
  </si>
  <si>
    <t>Table 2 - Manpower Cost with respect to new requirement for Software Component</t>
  </si>
  <si>
    <t>Appointment of Advanced Metering Infrastructure (AMI) Service Provider for Implementation of Smart Prepaid Metering in the State of Tamil Nadu under RDSS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</si>
</sst>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 #,##0.00"/>
    <numFmt numFmtId="165" formatCode="&quot;₹&quot;\ #,##0"/>
  </numFmts>
  <fonts count="15" x14ac:knownFonts="1">
    <font>
      <sz val="11"/>
      <color theme="1"/>
      <name val="Calibri"/>
      <family val="2"/>
      <scheme val="minor"/>
    </font>
    <font>
      <sz val="11"/>
      <color theme="1"/>
      <name val="Calibri"/>
      <family val="2"/>
      <scheme val="minor"/>
    </font>
    <font>
      <b/>
      <sz val="11"/>
      <color theme="1"/>
      <name val="Calibri"/>
      <family val="2"/>
      <scheme val="minor"/>
    </font>
    <font>
      <b/>
      <sz val="9"/>
      <color theme="1"/>
      <name val="Arial"/>
      <family val="2"/>
    </font>
    <font>
      <sz val="9"/>
      <color theme="1"/>
      <name val="Arial"/>
      <family val="2"/>
    </font>
    <font>
      <sz val="9"/>
      <color rgb="FF000000"/>
      <name val="Arial"/>
      <family val="2"/>
    </font>
    <font>
      <sz val="12"/>
      <color theme="1"/>
      <name val="Calibri"/>
      <family val="2"/>
      <scheme val="minor"/>
    </font>
    <font>
      <b/>
      <sz val="9"/>
      <color rgb="FF00B050"/>
      <name val="Arial"/>
      <family val="2"/>
    </font>
    <font>
      <b/>
      <sz val="11"/>
      <color theme="1"/>
      <name val="Arial"/>
      <family val="2"/>
    </font>
    <font>
      <i/>
      <sz val="12"/>
      <color theme="1"/>
      <name val="Arial"/>
      <family val="2"/>
    </font>
    <font>
      <sz val="9"/>
      <color theme="1"/>
      <name val="Calibri"/>
      <family val="2"/>
      <scheme val="minor"/>
    </font>
    <font>
      <sz val="11"/>
      <color theme="1"/>
      <name val="Arial"/>
      <family val="2"/>
    </font>
    <font>
      <b/>
      <i/>
      <sz val="8"/>
      <color theme="1"/>
      <name val="Arial"/>
      <family val="2"/>
    </font>
    <font>
      <i/>
      <sz val="9"/>
      <color theme="1"/>
      <name val="Arial"/>
      <family val="2"/>
    </font>
    <font>
      <b/>
      <sz val="11"/>
      <color rgb="FF000000"/>
      <name val="Arial"/>
      <family val="2"/>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s>
  <cellStyleXfs count="2">
    <xf numFmtId="0" fontId="0" fillId="0" borderId="0"/>
    <xf numFmtId="9" fontId="1" fillId="0" borderId="0" applyFont="0" applyFill="0" applyBorder="0" applyAlignment="0" applyProtection="0"/>
  </cellStyleXfs>
  <cellXfs count="44">
    <xf numFmtId="0" fontId="0" fillId="0" borderId="0" xfId="0"/>
    <xf numFmtId="0" fontId="4" fillId="0" borderId="1" xfId="0" applyFont="1" applyBorder="1" applyAlignment="1">
      <alignment horizontal="center" vertical="center" wrapText="1"/>
    </xf>
    <xf numFmtId="164" fontId="4" fillId="0" borderId="1" xfId="0" applyNumberFormat="1" applyFont="1" applyBorder="1" applyAlignment="1">
      <alignment horizontal="center" vertical="center" wrapText="1"/>
    </xf>
    <xf numFmtId="9" fontId="4" fillId="0" borderId="1" xfId="1" applyFont="1" applyBorder="1" applyAlignment="1">
      <alignment horizontal="center" vertical="center" wrapText="1"/>
    </xf>
    <xf numFmtId="3" fontId="4" fillId="0" borderId="1" xfId="0" applyNumberFormat="1" applyFont="1" applyBorder="1" applyAlignment="1">
      <alignment horizontal="right" vertical="center" wrapText="1"/>
    </xf>
    <xf numFmtId="0" fontId="6" fillId="0" borderId="0" xfId="0" applyFont="1"/>
    <xf numFmtId="0" fontId="3" fillId="0" borderId="1" xfId="0" applyFont="1" applyBorder="1" applyAlignment="1">
      <alignment horizontal="center" vertical="center" wrapText="1"/>
    </xf>
    <xf numFmtId="0" fontId="9" fillId="0" borderId="0" xfId="0" applyFont="1"/>
    <xf numFmtId="165" fontId="3" fillId="0" borderId="1" xfId="0" applyNumberFormat="1" applyFont="1" applyBorder="1" applyAlignment="1">
      <alignment horizontal="right" vertical="center" wrapText="1"/>
    </xf>
    <xf numFmtId="164" fontId="4" fillId="0" borderId="1" xfId="0" applyNumberFormat="1" applyFont="1" applyBorder="1" applyAlignment="1">
      <alignment horizontal="right" vertical="center" wrapText="1"/>
    </xf>
    <xf numFmtId="2" fontId="4" fillId="0" borderId="1" xfId="0" applyNumberFormat="1" applyFont="1" applyBorder="1" applyAlignment="1">
      <alignment horizontal="center" vertical="center" wrapText="1"/>
    </xf>
    <xf numFmtId="165" fontId="4" fillId="0" borderId="1" xfId="0" applyNumberFormat="1" applyFont="1" applyBorder="1" applyAlignment="1">
      <alignment vertical="center" wrapText="1"/>
    </xf>
    <xf numFmtId="2" fontId="5" fillId="0" borderId="1" xfId="0" applyNumberFormat="1" applyFont="1" applyBorder="1" applyAlignment="1">
      <alignment horizontal="center" vertical="center" wrapText="1"/>
    </xf>
    <xf numFmtId="0" fontId="4" fillId="0" borderId="1" xfId="0" applyFont="1" applyBorder="1" applyAlignment="1">
      <alignment vertical="center" wrapText="1"/>
    </xf>
    <xf numFmtId="3" fontId="3" fillId="0" borderId="1" xfId="0" applyNumberFormat="1" applyFont="1" applyBorder="1" applyAlignment="1">
      <alignment vertical="center" wrapText="1"/>
    </xf>
    <xf numFmtId="164" fontId="3" fillId="0" borderId="1" xfId="0" applyNumberFormat="1" applyFont="1" applyBorder="1" applyAlignment="1">
      <alignment vertical="center" wrapText="1"/>
    </xf>
    <xf numFmtId="0" fontId="10" fillId="0" borderId="0" xfId="0" applyFont="1"/>
    <xf numFmtId="0" fontId="11" fillId="0" borderId="0" xfId="0" applyFont="1"/>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11" fillId="0" borderId="5" xfId="0" applyFont="1" applyBorder="1" applyAlignment="1">
      <alignment horizontal="center" vertical="center"/>
    </xf>
    <xf numFmtId="0" fontId="11" fillId="0" borderId="1" xfId="0" applyFont="1" applyBorder="1" applyAlignment="1">
      <alignment horizontal="justify" vertical="center"/>
    </xf>
    <xf numFmtId="165" fontId="11" fillId="0" borderId="6" xfId="0" applyNumberFormat="1" applyFont="1" applyBorder="1" applyAlignment="1">
      <alignment vertical="center"/>
    </xf>
    <xf numFmtId="0" fontId="11" fillId="0" borderId="1" xfId="0" applyFont="1" applyBorder="1" applyAlignment="1">
      <alignment horizontal="justify" vertical="center" wrapText="1"/>
    </xf>
    <xf numFmtId="0" fontId="8" fillId="0" borderId="7" xfId="0" applyFont="1" applyBorder="1" applyAlignment="1">
      <alignment wrapText="1"/>
    </xf>
    <xf numFmtId="0" fontId="8" fillId="0" borderId="8" xfId="0" applyFont="1" applyBorder="1" applyAlignment="1">
      <alignment horizontal="center" vertical="center" wrapText="1"/>
    </xf>
    <xf numFmtId="165" fontId="11" fillId="0" borderId="9" xfId="0" applyNumberFormat="1" applyFont="1" applyBorder="1" applyAlignment="1">
      <alignment vertical="center"/>
    </xf>
    <xf numFmtId="165" fontId="4" fillId="0" borderId="1" xfId="0" applyNumberFormat="1" applyFont="1" applyBorder="1" applyAlignment="1">
      <alignment horizontal="center" vertical="center" wrapText="1"/>
    </xf>
    <xf numFmtId="165" fontId="3" fillId="0" borderId="1" xfId="0" applyNumberFormat="1" applyFont="1" applyBorder="1" applyAlignment="1">
      <alignment horizontal="center" vertical="center" wrapText="1"/>
    </xf>
    <xf numFmtId="0" fontId="12" fillId="0" borderId="0" xfId="0" applyFont="1" applyAlignment="1">
      <alignment horizontal="justify" vertical="center"/>
    </xf>
    <xf numFmtId="0" fontId="5" fillId="0" borderId="1" xfId="0" applyFont="1" applyBorder="1" applyAlignment="1">
      <alignment vertical="center" wrapText="1"/>
    </xf>
    <xf numFmtId="0" fontId="3" fillId="0" borderId="1" xfId="0" applyFont="1" applyBorder="1" applyAlignment="1">
      <alignment vertical="center" wrapText="1"/>
    </xf>
    <xf numFmtId="0" fontId="5" fillId="0" borderId="1" xfId="0" applyFont="1" applyBorder="1" applyAlignment="1">
      <alignment horizontal="justify" vertical="center" wrapText="1"/>
    </xf>
    <xf numFmtId="3" fontId="5" fillId="0" borderId="1" xfId="0" applyNumberFormat="1" applyFont="1" applyBorder="1" applyAlignment="1">
      <alignment horizontal="right" vertical="center" wrapText="1"/>
    </xf>
    <xf numFmtId="0" fontId="8" fillId="0" borderId="0" xfId="0" applyFont="1" applyAlignment="1">
      <alignment horizontal="center"/>
    </xf>
    <xf numFmtId="0" fontId="14" fillId="0" borderId="0" xfId="0" applyFont="1" applyAlignment="1">
      <alignment horizontal="center" wrapText="1"/>
    </xf>
    <xf numFmtId="0" fontId="3" fillId="0" borderId="1" xfId="0" applyFont="1" applyBorder="1" applyAlignment="1">
      <alignment vertical="center" wrapText="1"/>
    </xf>
    <xf numFmtId="0" fontId="2" fillId="0" borderId="0" xfId="0" applyFont="1" applyAlignment="1">
      <alignment horizontal="center" vertical="center" wrapText="1"/>
    </xf>
    <xf numFmtId="0" fontId="3" fillId="0" borderId="0" xfId="0" applyFont="1" applyAlignment="1">
      <alignment horizontal="center"/>
    </xf>
    <xf numFmtId="0" fontId="12" fillId="0" borderId="10" xfId="0" applyFont="1" applyBorder="1" applyAlignment="1">
      <alignment horizontal="left" vertical="center" wrapText="1"/>
    </xf>
    <xf numFmtId="0" fontId="12" fillId="0" borderId="0" xfId="0" applyFont="1" applyAlignment="1">
      <alignment horizontal="left" vertical="center" wrapText="1"/>
    </xf>
    <xf numFmtId="0" fontId="3" fillId="0" borderId="0" xfId="0" applyFont="1" applyAlignment="1">
      <alignment horizontal="center" vertical="center" wrapText="1"/>
    </xf>
    <xf numFmtId="0" fontId="13" fillId="0" borderId="0" xfId="0" applyFont="1" applyAlignment="1">
      <alignment horizontal="justify"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zoomScale="150" zoomScaleNormal="150" workbookViewId="0">
      <selection activeCell="B11" sqref="B11"/>
    </sheetView>
  </sheetViews>
  <sheetFormatPr defaultRowHeight="15" x14ac:dyDescent="0.25"/>
  <cols>
    <col min="1" max="1" width="7.5703125" customWidth="1"/>
    <col min="2" max="2" width="94" customWidth="1"/>
    <col min="3" max="3" width="25.140625" customWidth="1"/>
  </cols>
  <sheetData>
    <row r="1" spans="1:3" ht="33" customHeight="1" x14ac:dyDescent="0.25">
      <c r="A1" s="36" t="s">
        <v>40</v>
      </c>
      <c r="B1" s="36"/>
      <c r="C1" s="36"/>
    </row>
    <row r="2" spans="1:3" ht="15.75" x14ac:dyDescent="0.25">
      <c r="A2" s="5"/>
      <c r="B2" s="5"/>
      <c r="C2" s="5"/>
    </row>
    <row r="3" spans="1:3" x14ac:dyDescent="0.25">
      <c r="A3" s="35" t="s">
        <v>24</v>
      </c>
      <c r="B3" s="35"/>
      <c r="C3" s="35"/>
    </row>
    <row r="4" spans="1:3" ht="15.75" thickBot="1" x14ac:dyDescent="0.3">
      <c r="A4" s="17"/>
      <c r="B4" s="17"/>
      <c r="C4" s="17"/>
    </row>
    <row r="5" spans="1:3" ht="18" customHeight="1" x14ac:dyDescent="0.25">
      <c r="A5" s="18" t="s">
        <v>1</v>
      </c>
      <c r="B5" s="19" t="s">
        <v>16</v>
      </c>
      <c r="C5" s="20" t="s">
        <v>26</v>
      </c>
    </row>
    <row r="6" spans="1:3" x14ac:dyDescent="0.25">
      <c r="A6" s="21">
        <v>1</v>
      </c>
      <c r="B6" s="22" t="s">
        <v>19</v>
      </c>
      <c r="C6" s="23">
        <f>'Meter Rent'!H9</f>
        <v>490500000</v>
      </c>
    </row>
    <row r="7" spans="1:3" ht="20.25" customHeight="1" x14ac:dyDescent="0.25">
      <c r="A7" s="21">
        <v>2</v>
      </c>
      <c r="B7" s="24" t="s">
        <v>15</v>
      </c>
      <c r="C7" s="23">
        <f>'Manpower Cost'!G13</f>
        <v>0</v>
      </c>
    </row>
    <row r="8" spans="1:3" ht="15.75" customHeight="1" thickBot="1" x14ac:dyDescent="0.3">
      <c r="A8" s="25"/>
      <c r="B8" s="26" t="s">
        <v>14</v>
      </c>
      <c r="C8" s="27">
        <f>SUM(C6:C7)</f>
        <v>490500000</v>
      </c>
    </row>
  </sheetData>
  <mergeCells count="2">
    <mergeCell ref="A3:C3"/>
    <mergeCell ref="A1:C1"/>
  </mergeCells>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view="pageBreakPreview" topLeftCell="A3" zoomScale="170" zoomScaleNormal="170" zoomScaleSheetLayoutView="170" workbookViewId="0">
      <pane ySplit="3" topLeftCell="A6" activePane="bottomLeft" state="frozen"/>
      <selection activeCell="B3" sqref="B3"/>
      <selection pane="bottomLeft" activeCell="G7" sqref="G7"/>
    </sheetView>
  </sheetViews>
  <sheetFormatPr defaultRowHeight="15" x14ac:dyDescent="0.25"/>
  <cols>
    <col min="1" max="1" width="5" customWidth="1"/>
    <col min="2" max="2" width="89.140625" customWidth="1"/>
    <col min="3" max="3" width="8.7109375" customWidth="1"/>
    <col min="4" max="4" width="19.7109375" customWidth="1"/>
    <col min="5" max="5" width="11.5703125" customWidth="1"/>
    <col min="6" max="6" width="13.140625" customWidth="1"/>
    <col min="7" max="7" width="12.140625" customWidth="1"/>
    <col min="8" max="8" width="22.28515625" customWidth="1"/>
  </cols>
  <sheetData>
    <row r="1" spans="1:8" x14ac:dyDescent="0.25">
      <c r="A1" s="38" t="s">
        <v>22</v>
      </c>
      <c r="B1" s="38"/>
      <c r="C1" s="38"/>
      <c r="D1" s="38"/>
      <c r="E1" s="38"/>
      <c r="F1" s="38"/>
      <c r="G1" s="38"/>
      <c r="H1" s="38"/>
    </row>
    <row r="2" spans="1:8" ht="14.25" customHeight="1" x14ac:dyDescent="0.25"/>
    <row r="3" spans="1:8" ht="14.25" customHeight="1" x14ac:dyDescent="0.25">
      <c r="A3" s="39" t="s">
        <v>29</v>
      </c>
      <c r="B3" s="39"/>
      <c r="C3" s="39"/>
      <c r="D3" s="39"/>
      <c r="E3" s="39"/>
      <c r="F3" s="39"/>
      <c r="G3" s="39"/>
      <c r="H3" s="39"/>
    </row>
    <row r="4" spans="1:8" ht="14.25" customHeight="1" x14ac:dyDescent="0.25">
      <c r="A4" s="7"/>
    </row>
    <row r="5" spans="1:8" ht="66" customHeight="1" x14ac:dyDescent="0.25">
      <c r="A5" s="6" t="s">
        <v>1</v>
      </c>
      <c r="B5" s="6" t="s">
        <v>2</v>
      </c>
      <c r="C5" s="6" t="s">
        <v>17</v>
      </c>
      <c r="D5" s="6" t="s">
        <v>20</v>
      </c>
      <c r="E5" s="6" t="s">
        <v>21</v>
      </c>
      <c r="F5" s="6" t="s">
        <v>18</v>
      </c>
      <c r="G5" s="6" t="s">
        <v>36</v>
      </c>
      <c r="H5" s="6" t="s">
        <v>31</v>
      </c>
    </row>
    <row r="6" spans="1:8" x14ac:dyDescent="0.25">
      <c r="A6" s="6">
        <v>1</v>
      </c>
      <c r="B6" s="37" t="s">
        <v>23</v>
      </c>
      <c r="C6" s="37"/>
      <c r="D6" s="37"/>
      <c r="E6" s="37"/>
      <c r="F6" s="37"/>
      <c r="G6" s="37"/>
      <c r="H6" s="37"/>
    </row>
    <row r="7" spans="1:8" ht="27" customHeight="1" x14ac:dyDescent="0.25">
      <c r="A7" s="1">
        <v>1.1000000000000001</v>
      </c>
      <c r="B7" s="33" t="s">
        <v>34</v>
      </c>
      <c r="C7" s="34">
        <v>407160</v>
      </c>
      <c r="D7" s="10"/>
      <c r="E7" s="3"/>
      <c r="F7" s="4">
        <f>D7*(1+E7)</f>
        <v>0</v>
      </c>
      <c r="G7" s="9">
        <v>900</v>
      </c>
      <c r="H7" s="11">
        <f>(F7*93+G7)*C7</f>
        <v>366444000</v>
      </c>
    </row>
    <row r="8" spans="1:8" ht="27" customHeight="1" x14ac:dyDescent="0.25">
      <c r="A8" s="1">
        <v>1.2</v>
      </c>
      <c r="B8" s="33" t="s">
        <v>37</v>
      </c>
      <c r="C8" s="34">
        <v>137840</v>
      </c>
      <c r="D8" s="12"/>
      <c r="E8" s="3"/>
      <c r="F8" s="4">
        <f t="shared" ref="F8" si="0">D8*(1+E8)</f>
        <v>0</v>
      </c>
      <c r="G8" s="9">
        <v>900</v>
      </c>
      <c r="H8" s="11">
        <f t="shared" ref="H8" si="1">(F8*93+G8)*C8</f>
        <v>124056000</v>
      </c>
    </row>
    <row r="9" spans="1:8" x14ac:dyDescent="0.25">
      <c r="A9" s="13"/>
      <c r="B9" s="32" t="s">
        <v>0</v>
      </c>
      <c r="C9" s="14">
        <f>SUM(C7:C8)</f>
        <v>545000</v>
      </c>
      <c r="D9" s="13"/>
      <c r="E9" s="13"/>
      <c r="F9" s="14"/>
      <c r="G9" s="8"/>
      <c r="H9" s="15">
        <f>SUM(H7:H8)</f>
        <v>490500000</v>
      </c>
    </row>
    <row r="10" spans="1:8" ht="21.75" customHeight="1" x14ac:dyDescent="0.25">
      <c r="A10" s="40" t="s">
        <v>35</v>
      </c>
      <c r="B10" s="40"/>
      <c r="C10" s="40"/>
      <c r="D10" s="40"/>
      <c r="E10" s="40"/>
      <c r="F10" s="40"/>
      <c r="G10" s="40"/>
      <c r="H10" s="40"/>
    </row>
    <row r="11" spans="1:8" ht="9.75" customHeight="1" x14ac:dyDescent="0.25">
      <c r="A11" s="30"/>
      <c r="B11" s="17"/>
      <c r="C11" s="17"/>
      <c r="D11" s="17"/>
      <c r="E11" s="17"/>
      <c r="F11" s="17"/>
      <c r="G11" s="17"/>
      <c r="H11" s="17"/>
    </row>
    <row r="12" spans="1:8" ht="33" customHeight="1" x14ac:dyDescent="0.25">
      <c r="A12" s="41" t="s">
        <v>38</v>
      </c>
      <c r="B12" s="41"/>
      <c r="C12" s="41"/>
      <c r="D12" s="41"/>
      <c r="E12" s="41"/>
      <c r="F12" s="41"/>
      <c r="G12" s="41"/>
      <c r="H12" s="41"/>
    </row>
  </sheetData>
  <mergeCells count="5">
    <mergeCell ref="B6:H6"/>
    <mergeCell ref="A1:H1"/>
    <mergeCell ref="A3:H3"/>
    <mergeCell ref="A10:H10"/>
    <mergeCell ref="A12:H12"/>
  </mergeCells>
  <pageMargins left="0.7" right="0.7" top="0.75" bottom="0.75" header="0.3" footer="0.3"/>
  <pageSetup scale="60"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tabSelected="1" view="pageBreakPreview" zoomScaleNormal="100" zoomScaleSheetLayoutView="100" workbookViewId="0">
      <selection activeCell="A15" sqref="A15:G15"/>
    </sheetView>
  </sheetViews>
  <sheetFormatPr defaultColWidth="9.140625" defaultRowHeight="12" x14ac:dyDescent="0.2"/>
  <cols>
    <col min="1" max="1" width="9.140625" style="16"/>
    <col min="2" max="2" width="49" style="16" customWidth="1"/>
    <col min="3" max="3" width="11" style="16" customWidth="1"/>
    <col min="4" max="4" width="22.5703125" style="16" customWidth="1"/>
    <col min="5" max="5" width="11.85546875" style="16" customWidth="1"/>
    <col min="6" max="6" width="14.28515625" style="16" customWidth="1"/>
    <col min="7" max="7" width="12.5703125" style="16" customWidth="1"/>
    <col min="8" max="16384" width="9.140625" style="16"/>
  </cols>
  <sheetData>
    <row r="1" spans="1:7" x14ac:dyDescent="0.2">
      <c r="A1" s="42" t="s">
        <v>39</v>
      </c>
      <c r="B1" s="42"/>
      <c r="C1" s="42"/>
      <c r="D1" s="42"/>
      <c r="E1" s="42"/>
      <c r="F1" s="42"/>
      <c r="G1" s="42"/>
    </row>
    <row r="3" spans="1:7" ht="59.25" customHeight="1" x14ac:dyDescent="0.2">
      <c r="A3" s="6" t="s">
        <v>3</v>
      </c>
      <c r="B3" s="6" t="s">
        <v>4</v>
      </c>
      <c r="C3" s="6" t="s">
        <v>27</v>
      </c>
      <c r="D3" s="6" t="s">
        <v>32</v>
      </c>
      <c r="E3" s="6" t="s">
        <v>33</v>
      </c>
      <c r="F3" s="6" t="s">
        <v>28</v>
      </c>
      <c r="G3" s="6" t="s">
        <v>25</v>
      </c>
    </row>
    <row r="4" spans="1:7" ht="15.75" customHeight="1" x14ac:dyDescent="0.2">
      <c r="A4" s="1">
        <v>2.1</v>
      </c>
      <c r="B4" s="31" t="s">
        <v>5</v>
      </c>
      <c r="C4" s="1">
        <v>10</v>
      </c>
      <c r="D4" s="2"/>
      <c r="E4" s="3"/>
      <c r="F4" s="2">
        <f>D4*(1+E4)</f>
        <v>0</v>
      </c>
      <c r="G4" s="28">
        <f>C4*F4</f>
        <v>0</v>
      </c>
    </row>
    <row r="5" spans="1:7" ht="18" customHeight="1" x14ac:dyDescent="0.2">
      <c r="A5" s="1">
        <v>2.2000000000000002</v>
      </c>
      <c r="B5" s="31" t="s">
        <v>6</v>
      </c>
      <c r="C5" s="1">
        <v>10</v>
      </c>
      <c r="D5" s="2"/>
      <c r="E5" s="3"/>
      <c r="F5" s="2">
        <f t="shared" ref="F5:F12" si="0">D5*(1+E5)</f>
        <v>0</v>
      </c>
      <c r="G5" s="28">
        <f t="shared" ref="G5:G12" si="1">C5*F5</f>
        <v>0</v>
      </c>
    </row>
    <row r="6" spans="1:7" ht="15.75" customHeight="1" x14ac:dyDescent="0.2">
      <c r="A6" s="1">
        <v>2.2999999999999998</v>
      </c>
      <c r="B6" s="31" t="s">
        <v>7</v>
      </c>
      <c r="C6" s="1">
        <v>10</v>
      </c>
      <c r="D6" s="2"/>
      <c r="E6" s="3"/>
      <c r="F6" s="2">
        <f t="shared" si="0"/>
        <v>0</v>
      </c>
      <c r="G6" s="28">
        <f t="shared" si="1"/>
        <v>0</v>
      </c>
    </row>
    <row r="7" spans="1:7" ht="17.25" customHeight="1" x14ac:dyDescent="0.2">
      <c r="A7" s="1">
        <v>2.4</v>
      </c>
      <c r="B7" s="31" t="s">
        <v>8</v>
      </c>
      <c r="C7" s="1">
        <v>10</v>
      </c>
      <c r="D7" s="2"/>
      <c r="E7" s="3"/>
      <c r="F7" s="2">
        <f t="shared" si="0"/>
        <v>0</v>
      </c>
      <c r="G7" s="28">
        <f t="shared" si="1"/>
        <v>0</v>
      </c>
    </row>
    <row r="8" spans="1:7" ht="18" customHeight="1" x14ac:dyDescent="0.2">
      <c r="A8" s="1">
        <v>2.5</v>
      </c>
      <c r="B8" s="31" t="s">
        <v>9</v>
      </c>
      <c r="C8" s="1">
        <v>10</v>
      </c>
      <c r="D8" s="2"/>
      <c r="E8" s="3"/>
      <c r="F8" s="2">
        <f t="shared" si="0"/>
        <v>0</v>
      </c>
      <c r="G8" s="28">
        <f t="shared" si="1"/>
        <v>0</v>
      </c>
    </row>
    <row r="9" spans="1:7" ht="15" customHeight="1" x14ac:dyDescent="0.2">
      <c r="A9" s="1">
        <v>2.6</v>
      </c>
      <c r="B9" s="31" t="s">
        <v>10</v>
      </c>
      <c r="C9" s="1">
        <v>10</v>
      </c>
      <c r="D9" s="2"/>
      <c r="E9" s="3"/>
      <c r="F9" s="2">
        <f t="shared" si="0"/>
        <v>0</v>
      </c>
      <c r="G9" s="28">
        <f t="shared" si="1"/>
        <v>0</v>
      </c>
    </row>
    <row r="10" spans="1:7" ht="15" customHeight="1" x14ac:dyDescent="0.2">
      <c r="A10" s="1">
        <v>2.7</v>
      </c>
      <c r="B10" s="31" t="s">
        <v>11</v>
      </c>
      <c r="C10" s="1">
        <v>10</v>
      </c>
      <c r="D10" s="2"/>
      <c r="E10" s="3"/>
      <c r="F10" s="2">
        <f t="shared" si="0"/>
        <v>0</v>
      </c>
      <c r="G10" s="28">
        <f t="shared" si="1"/>
        <v>0</v>
      </c>
    </row>
    <row r="11" spans="1:7" ht="24" x14ac:dyDescent="0.2">
      <c r="A11" s="1">
        <v>2.8</v>
      </c>
      <c r="B11" s="31" t="s">
        <v>12</v>
      </c>
      <c r="C11" s="1">
        <v>10</v>
      </c>
      <c r="D11" s="2"/>
      <c r="E11" s="3"/>
      <c r="F11" s="2">
        <f t="shared" si="0"/>
        <v>0</v>
      </c>
      <c r="G11" s="28">
        <f t="shared" si="1"/>
        <v>0</v>
      </c>
    </row>
    <row r="12" spans="1:7" ht="27.75" customHeight="1" x14ac:dyDescent="0.2">
      <c r="A12" s="1">
        <v>2.9</v>
      </c>
      <c r="B12" s="31" t="s">
        <v>13</v>
      </c>
      <c r="C12" s="1">
        <v>10</v>
      </c>
      <c r="D12" s="2"/>
      <c r="E12" s="3"/>
      <c r="F12" s="2">
        <f t="shared" si="0"/>
        <v>0</v>
      </c>
      <c r="G12" s="28">
        <f t="shared" si="1"/>
        <v>0</v>
      </c>
    </row>
    <row r="13" spans="1:7" x14ac:dyDescent="0.2">
      <c r="A13" s="6"/>
      <c r="B13" s="6" t="s">
        <v>0</v>
      </c>
      <c r="C13" s="1"/>
      <c r="D13" s="2"/>
      <c r="E13" s="1"/>
      <c r="F13" s="2"/>
      <c r="G13" s="29">
        <f>SUM(G4:G12)</f>
        <v>0</v>
      </c>
    </row>
    <row r="15" spans="1:7" ht="59.25" customHeight="1" x14ac:dyDescent="0.2">
      <c r="A15" s="43" t="s">
        <v>30</v>
      </c>
      <c r="B15" s="43"/>
      <c r="C15" s="43"/>
      <c r="D15" s="43"/>
      <c r="E15" s="43"/>
      <c r="F15" s="43"/>
      <c r="G15" s="43"/>
    </row>
  </sheetData>
  <mergeCells count="2">
    <mergeCell ref="A1:G1"/>
    <mergeCell ref="A15:G15"/>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Summary Sheet</vt:lpstr>
      <vt:lpstr>Meter Rent</vt:lpstr>
      <vt:lpstr>Manpower Cost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Amit rawat</dc:creator>
  <cp:lastModifiedBy>Gaurav Kumar Mandal</cp:lastModifiedBy>
  <cp:lastPrinted>2024-02-22T03:07:37Z</cp:lastPrinted>
  <dcterms:created xsi:type="dcterms:W3CDTF">2021-12-02T04:14:13Z</dcterms:created>
  <dcterms:modified xsi:type="dcterms:W3CDTF">2026-06-09T07:43:50Z</dcterms:modified>
</cp:coreProperties>
</file>